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'Feuil1'!$A$1:$K$26</definedName>
  </definedNames>
  <calcPr fullCalcOnLoad="1"/>
</workbook>
</file>

<file path=xl/sharedStrings.xml><?xml version="1.0" encoding="utf-8"?>
<sst xmlns="http://schemas.openxmlformats.org/spreadsheetml/2006/main" count="29" uniqueCount="26">
  <si>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</si>
  <si>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</si>
  <si>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</si>
  <si>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</si>
  <si>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</si>
  <si>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</si>
  <si>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</si>
  <si>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</si>
  <si>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</si>
  <si>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</si>
  <si>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</si>
  <si>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</si>
  <si>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</si>
  <si>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</si>
  <si>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</si>
  <si>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</si>
  <si>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</si>
  <si>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RDF GOUEZEC</t>
  </si>
  <si>
    <t>TREGUEUX</t>
  </si>
  <si>
    <t>REDON</t>
  </si>
  <si>
    <t>PIERRE MARIE</t>
  </si>
  <si>
    <t>UC  BRESTOISE</t>
  </si>
  <si>
    <t>CLASSEMENT CLUB 2015</t>
  </si>
  <si>
    <t>ROSTRENEN</t>
  </si>
  <si>
    <t>VS PLABENNEC</t>
  </si>
  <si>
    <t>VS PAYS DE RHUYS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</si>
</sst>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P14" sqref="P14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1" width="12.140625" style="1" customWidth="1"/>
  </cols>
  <sheetData>
    <row r="1" spans="2:11" ht="12.75">
      <c r="B1" s="6" t="s">
        <v>22</v>
      </c>
      <c r="C1" s="6"/>
      <c r="D1" s="6"/>
      <c r="E1" s="6"/>
      <c r="F1" s="6"/>
      <c r="G1" s="6"/>
      <c r="H1" s="6"/>
      <c r="I1" s="6"/>
      <c r="J1" s="6"/>
      <c r="K1" s="6"/>
    </row>
    <row r="3" spans="2:11" ht="21" customHeight="1">
      <c r="B3" s="2"/>
      <c r="C3" s="3" t="s">
        <v>18</v>
      </c>
      <c r="D3" s="5" t="s">
        <v>12</v>
      </c>
      <c r="E3" s="5" t="s">
        <v>23</v>
      </c>
      <c r="F3" s="5" t="s">
        <v>4</v>
      </c>
      <c r="G3" s="5" t="s">
        <v>5</v>
      </c>
      <c r="H3" s="5"/>
      <c r="I3" s="3"/>
      <c r="J3" s="5"/>
      <c r="K3" s="3" t="s">
        <v>13</v>
      </c>
    </row>
    <row r="4" spans="1:11" ht="21" customHeight="1">
      <c r="A4">
        <v>1</v>
      </c>
      <c r="B4" s="2" t="s">
        <v>5</v>
      </c>
      <c r="C4" s="3">
        <v>117</v>
      </c>
      <c r="D4" s="3">
        <f>26+19+30+24+23+26</f>
        <v>148</v>
      </c>
      <c r="E4" s="3">
        <f>34+30+26+26+23+30</f>
        <v>169</v>
      </c>
      <c r="F4" s="3">
        <f>26+34+27+34+34+26</f>
        <v>181</v>
      </c>
      <c r="G4" s="3">
        <f>55+60+26+34</f>
        <v>175</v>
      </c>
      <c r="H4" s="3">
        <f>26+26+30+19+27+30</f>
        <v>158</v>
      </c>
      <c r="I4" s="3"/>
      <c r="J4" s="3"/>
      <c r="K4" s="3">
        <f>SUM(C4:J4)</f>
        <v>948</v>
      </c>
    </row>
    <row r="5" spans="1:11" ht="21" customHeight="1">
      <c r="A5">
        <v>2</v>
      </c>
      <c r="B5" s="2" t="s">
        <v>8</v>
      </c>
      <c r="C5" s="3">
        <v>146</v>
      </c>
      <c r="D5" s="3">
        <f>26+30+21+21+27+18</f>
        <v>143</v>
      </c>
      <c r="E5" s="3">
        <f>27+23+25+21+27+13</f>
        <v>136</v>
      </c>
      <c r="F5" s="3">
        <f>21+27+24+24+23+9</f>
        <v>128</v>
      </c>
      <c r="G5" s="3">
        <f>47+54+27+18</f>
        <v>146</v>
      </c>
      <c r="H5" s="3">
        <f>16+24+25+24+25+30</f>
        <v>144</v>
      </c>
      <c r="I5" s="3"/>
      <c r="J5" s="3"/>
      <c r="K5" s="3">
        <f>SUM(C5:J5)</f>
        <v>843</v>
      </c>
    </row>
    <row r="6" spans="1:11" ht="21" customHeight="1">
      <c r="A6">
        <v>3</v>
      </c>
      <c r="B6" s="2" t="s">
        <v>3</v>
      </c>
      <c r="C6" s="3">
        <v>131</v>
      </c>
      <c r="D6" s="3">
        <f>34+30+20+13+22+15</f>
        <v>134</v>
      </c>
      <c r="E6" s="3">
        <f>30+34+30+21+26+22</f>
        <v>163</v>
      </c>
      <c r="F6" s="3">
        <f>30+25+30+17+23</f>
        <v>125</v>
      </c>
      <c r="G6" s="3">
        <f>55+49+14+19</f>
        <v>137</v>
      </c>
      <c r="H6" s="3">
        <f>34+12+34+21+16+13</f>
        <v>130</v>
      </c>
      <c r="I6" s="3"/>
      <c r="J6" s="3"/>
      <c r="K6" s="3">
        <f>SUM(C6:J6)</f>
        <v>820</v>
      </c>
    </row>
    <row r="7" spans="1:11" ht="21" customHeight="1">
      <c r="A7">
        <v>4</v>
      </c>
      <c r="B7" s="2" t="s">
        <v>1</v>
      </c>
      <c r="C7" s="3">
        <v>120</v>
      </c>
      <c r="D7" s="3">
        <f>24+27+22+26+25</f>
        <v>124</v>
      </c>
      <c r="E7" s="3">
        <f>34+34+22+12+8+24</f>
        <v>134</v>
      </c>
      <c r="F7" s="3">
        <f>34+19+25+16+21+19</f>
        <v>134</v>
      </c>
      <c r="G7" s="3">
        <f>50+25+13+15+23</f>
        <v>126</v>
      </c>
      <c r="H7" s="3">
        <f>30+46+57</f>
        <v>133</v>
      </c>
      <c r="I7" s="3"/>
      <c r="J7" s="3"/>
      <c r="K7" s="3">
        <f>SUM(C7:J7)</f>
        <v>771</v>
      </c>
    </row>
    <row r="8" spans="1:11" ht="21" customHeight="1">
      <c r="A8">
        <v>5</v>
      </c>
      <c r="B8" s="2" t="s">
        <v>12</v>
      </c>
      <c r="C8" s="3">
        <v>98</v>
      </c>
      <c r="D8" s="3">
        <f>20+22+26+21+19+14</f>
        <v>122</v>
      </c>
      <c r="E8" s="3">
        <f>21+20+17+26+14+16</f>
        <v>114</v>
      </c>
      <c r="F8" s="3">
        <f>12+22+11+22+16+26</f>
        <v>109</v>
      </c>
      <c r="G8" s="3">
        <f>19+25+17+48+22</f>
        <v>131</v>
      </c>
      <c r="H8" s="3">
        <f>27+35+52+14</f>
        <v>128</v>
      </c>
      <c r="I8" s="3"/>
      <c r="J8" s="3"/>
      <c r="K8" s="3">
        <f>SUM(C8:J8)</f>
        <v>702</v>
      </c>
    </row>
    <row r="9" spans="1:11" ht="21" customHeight="1">
      <c r="A9">
        <v>6</v>
      </c>
      <c r="B9" s="2" t="s">
        <v>7</v>
      </c>
      <c r="C9" s="3">
        <v>103</v>
      </c>
      <c r="D9" s="3">
        <f>26+30+17+20+23+19</f>
        <v>135</v>
      </c>
      <c r="E9" s="3">
        <f>13+16+20+27+16+11</f>
        <v>103</v>
      </c>
      <c r="F9" s="3">
        <f>17+12+17+22+12+19</f>
        <v>99</v>
      </c>
      <c r="G9" s="3">
        <f>60+15+48</f>
        <v>123</v>
      </c>
      <c r="H9" s="3">
        <f>23+36+29</f>
        <v>88</v>
      </c>
      <c r="I9" s="3"/>
      <c r="J9" s="3"/>
      <c r="K9" s="3">
        <f>SUM(C9:J9)</f>
        <v>651</v>
      </c>
    </row>
    <row r="10" spans="1:11" ht="21" customHeight="1">
      <c r="A10">
        <v>7</v>
      </c>
      <c r="B10" s="2" t="s">
        <v>4</v>
      </c>
      <c r="C10" s="3">
        <v>92</v>
      </c>
      <c r="D10" s="3">
        <f>8+16+18+17+23+15</f>
        <v>97</v>
      </c>
      <c r="E10" s="3">
        <f>22+17+6+9+30+12</f>
        <v>96</v>
      </c>
      <c r="F10" s="3">
        <f>30+19+21+6+30+14</f>
        <v>120</v>
      </c>
      <c r="G10" s="3">
        <f>41+18+36+23</f>
        <v>118</v>
      </c>
      <c r="H10" s="3">
        <f>20+29+18+30</f>
        <v>97</v>
      </c>
      <c r="I10" s="3"/>
      <c r="J10" s="3"/>
      <c r="K10" s="3">
        <f>SUM(C10:J10)</f>
        <v>620</v>
      </c>
    </row>
    <row r="11" spans="1:11" ht="21" customHeight="1">
      <c r="A11">
        <v>8</v>
      </c>
      <c r="B11" s="2" t="s">
        <v>9</v>
      </c>
      <c r="C11" s="3">
        <v>97</v>
      </c>
      <c r="D11" s="3">
        <f>2+27+25+10+14</f>
        <v>78</v>
      </c>
      <c r="E11" s="3">
        <f>22+18+16+17+13+17</f>
        <v>103</v>
      </c>
      <c r="F11" s="3">
        <f>25+27+8+16+17+22</f>
        <v>115</v>
      </c>
      <c r="G11" s="3">
        <f>44+29+29</f>
        <v>102</v>
      </c>
      <c r="H11" s="3">
        <f>29+8+19+26</f>
        <v>82</v>
      </c>
      <c r="I11" s="3"/>
      <c r="J11" s="3"/>
      <c r="K11" s="3">
        <f>SUM(C11:J11)</f>
        <v>577</v>
      </c>
    </row>
    <row r="12" spans="1:11" ht="21" customHeight="1">
      <c r="A12">
        <v>9</v>
      </c>
      <c r="B12" s="2" t="s">
        <v>10</v>
      </c>
      <c r="C12" s="3">
        <v>87</v>
      </c>
      <c r="D12" s="3">
        <v>62</v>
      </c>
      <c r="E12" s="3">
        <f>13+8+8+22+21+19</f>
        <v>91</v>
      </c>
      <c r="F12" s="3">
        <f>26+13+20+18+8+14</f>
        <v>99</v>
      </c>
      <c r="G12" s="3">
        <f>34+28+20</f>
        <v>82</v>
      </c>
      <c r="H12" s="3">
        <f>15+29+24+25+19</f>
        <v>112</v>
      </c>
      <c r="I12" s="3"/>
      <c r="J12" s="3"/>
      <c r="K12" s="3">
        <f>SUM(C12:J12)</f>
        <v>533</v>
      </c>
    </row>
    <row r="13" spans="1:11" ht="21" customHeight="1">
      <c r="A13">
        <v>10</v>
      </c>
      <c r="B13" s="2" t="s">
        <v>0</v>
      </c>
      <c r="C13" s="3">
        <v>78</v>
      </c>
      <c r="D13" s="3">
        <f>3+13+6+24+14+4</f>
        <v>64</v>
      </c>
      <c r="E13" s="3">
        <f>3+3+8+9+5+12</f>
        <v>40</v>
      </c>
      <c r="F13" s="3">
        <f>11+16+11+6+22+16</f>
        <v>82</v>
      </c>
      <c r="G13" s="3">
        <f>17+14+5+19</f>
        <v>55</v>
      </c>
      <c r="H13" s="3">
        <f>21+26+29+19</f>
        <v>95</v>
      </c>
      <c r="I13" s="3"/>
      <c r="J13" s="3"/>
      <c r="K13" s="3">
        <f>SUM(C13:J13)</f>
        <v>414</v>
      </c>
    </row>
    <row r="14" spans="1:11" ht="21" customHeight="1">
      <c r="A14">
        <v>11</v>
      </c>
      <c r="B14" s="2" t="s">
        <v>15</v>
      </c>
      <c r="C14" s="3">
        <v>77</v>
      </c>
      <c r="D14" s="3">
        <f>22+13+10+9+3</f>
        <v>57</v>
      </c>
      <c r="E14" s="3">
        <f>5+7+25+15+6+11</f>
        <v>69</v>
      </c>
      <c r="F14" s="3">
        <f>27+15+12+8+4+5</f>
        <v>71</v>
      </c>
      <c r="G14" s="3">
        <f>18+22+15</f>
        <v>55</v>
      </c>
      <c r="H14" s="3">
        <f>11+27+21+16</f>
        <v>75</v>
      </c>
      <c r="I14" s="3"/>
      <c r="J14" s="3"/>
      <c r="K14" s="3">
        <f>SUM(C14:J14)</f>
        <v>404</v>
      </c>
    </row>
    <row r="15" spans="1:11" ht="21" customHeight="1">
      <c r="A15">
        <v>12</v>
      </c>
      <c r="B15" s="2" t="s">
        <v>6</v>
      </c>
      <c r="C15" s="3">
        <v>52</v>
      </c>
      <c r="D15" s="3">
        <f>16+14+8+7+15</f>
        <v>60</v>
      </c>
      <c r="E15" s="3">
        <f>16+4+5+12+2+7</f>
        <v>46</v>
      </c>
      <c r="F15" s="3">
        <f>4+15+13+7+3+3</f>
        <v>45</v>
      </c>
      <c r="G15" s="3">
        <f>39+10+12</f>
        <v>61</v>
      </c>
      <c r="H15" s="3">
        <f>35+12+14</f>
        <v>61</v>
      </c>
      <c r="I15" s="3"/>
      <c r="J15" s="3"/>
      <c r="K15" s="3">
        <f>SUM(C15:J15)</f>
        <v>325</v>
      </c>
    </row>
    <row r="16" spans="1:11" ht="21" customHeight="1">
      <c r="A16">
        <v>13</v>
      </c>
      <c r="B16" s="2" t="s">
        <v>14</v>
      </c>
      <c r="C16" s="3">
        <v>50</v>
      </c>
      <c r="D16" s="3">
        <f>12+13</f>
        <v>25</v>
      </c>
      <c r="E16" s="3">
        <f>4+1+19+12+13+8</f>
        <v>57</v>
      </c>
      <c r="F16" s="3">
        <f>17+12+13+15</f>
        <v>57</v>
      </c>
      <c r="G16" s="3">
        <f>15+19+12+11</f>
        <v>57</v>
      </c>
      <c r="H16" s="3">
        <f>29+24+5</f>
        <v>58</v>
      </c>
      <c r="I16" s="3"/>
      <c r="J16" s="3"/>
      <c r="K16" s="3">
        <f>SUM(C16:J16)</f>
        <v>304</v>
      </c>
    </row>
    <row r="17" spans="1:11" ht="21" customHeight="1">
      <c r="A17">
        <v>14</v>
      </c>
      <c r="B17" s="2" t="s">
        <v>25</v>
      </c>
      <c r="C17" s="3"/>
      <c r="D17" s="3">
        <v>28</v>
      </c>
      <c r="E17" s="3">
        <f>7+11+16+7+5</f>
        <v>46</v>
      </c>
      <c r="F17" s="3">
        <f>14+2+3+9+6</f>
        <v>34</v>
      </c>
      <c r="G17" s="3">
        <f>9+6+19</f>
        <v>34</v>
      </c>
      <c r="H17" s="3">
        <f>44+24+19</f>
        <v>87</v>
      </c>
      <c r="I17" s="3"/>
      <c r="J17" s="3"/>
      <c r="K17" s="3">
        <f>SUM(C17:J17)</f>
        <v>229</v>
      </c>
    </row>
    <row r="18" spans="1:11" ht="21" customHeight="1">
      <c r="A18">
        <v>15</v>
      </c>
      <c r="B18" s="4" t="s">
        <v>20</v>
      </c>
      <c r="C18" s="3">
        <v>33</v>
      </c>
      <c r="D18" s="3">
        <v>10</v>
      </c>
      <c r="E18" s="3">
        <f>12+6+8</f>
        <v>26</v>
      </c>
      <c r="F18" s="3">
        <v>28</v>
      </c>
      <c r="G18" s="3">
        <f>18+10</f>
        <v>28</v>
      </c>
      <c r="H18" s="3">
        <f>26+21</f>
        <v>47</v>
      </c>
      <c r="I18" s="3"/>
      <c r="J18" s="3"/>
      <c r="K18" s="3">
        <f>SUM(C18:J18)</f>
        <v>172</v>
      </c>
    </row>
    <row r="19" spans="1:11" ht="21" customHeight="1">
      <c r="A19">
        <v>16</v>
      </c>
      <c r="B19" s="4" t="s">
        <v>19</v>
      </c>
      <c r="C19" s="3"/>
      <c r="D19" s="3">
        <f>25+12</f>
        <v>37</v>
      </c>
      <c r="E19" s="3">
        <f>25+2+4+1</f>
        <v>32</v>
      </c>
      <c r="F19" s="3">
        <v>25</v>
      </c>
      <c r="G19" s="3">
        <f>22+10+4</f>
        <v>36</v>
      </c>
      <c r="H19" s="3">
        <v>10</v>
      </c>
      <c r="I19" s="3"/>
      <c r="J19" s="3"/>
      <c r="K19" s="3">
        <f>SUM(C19:J19)</f>
        <v>140</v>
      </c>
    </row>
    <row r="20" spans="1:11" ht="21" customHeight="1">
      <c r="A20">
        <v>17</v>
      </c>
      <c r="B20" s="2" t="s">
        <v>2</v>
      </c>
      <c r="C20" s="3">
        <v>22</v>
      </c>
      <c r="D20" s="3">
        <f>7+16</f>
        <v>23</v>
      </c>
      <c r="E20" s="3">
        <f>2+3+2+8+4</f>
        <v>19</v>
      </c>
      <c r="F20" s="3">
        <f>3+2+8+6+3+4</f>
        <v>26</v>
      </c>
      <c r="G20" s="3">
        <v>29</v>
      </c>
      <c r="H20" s="3">
        <v>16</v>
      </c>
      <c r="I20" s="3"/>
      <c r="J20" s="3"/>
      <c r="K20" s="3">
        <f>SUM(C20:J20)</f>
        <v>135</v>
      </c>
    </row>
    <row r="21" spans="1:11" ht="21" customHeight="1">
      <c r="A21">
        <v>18</v>
      </c>
      <c r="B21" s="2" t="s">
        <v>11</v>
      </c>
      <c r="C21" s="3">
        <v>20</v>
      </c>
      <c r="D21" s="3"/>
      <c r="E21" s="3">
        <f>4+3+1+4+3+2</f>
        <v>17</v>
      </c>
      <c r="F21" s="3">
        <f>5+3+4+2+4+4</f>
        <v>22</v>
      </c>
      <c r="G21" s="3"/>
      <c r="H21" s="3">
        <v>15</v>
      </c>
      <c r="I21" s="3"/>
      <c r="J21" s="3"/>
      <c r="K21" s="3">
        <f>SUM(C21:J21)</f>
        <v>74</v>
      </c>
    </row>
    <row r="22" spans="1:11" ht="21" customHeight="1">
      <c r="A22">
        <v>19</v>
      </c>
      <c r="B22" s="2" t="s">
        <v>16</v>
      </c>
      <c r="C22" s="3"/>
      <c r="D22" s="3">
        <f>18+7+5+6</f>
        <v>36</v>
      </c>
      <c r="E22" s="3">
        <v>12</v>
      </c>
      <c r="F22" s="3">
        <v>0</v>
      </c>
      <c r="G22" s="3">
        <v>7</v>
      </c>
      <c r="H22" s="3">
        <v>8</v>
      </c>
      <c r="I22" s="3"/>
      <c r="J22" s="3"/>
      <c r="K22" s="3">
        <f>SUM(C22:J22)</f>
        <v>63</v>
      </c>
    </row>
    <row r="23" spans="1:11" ht="21" customHeight="1">
      <c r="A23">
        <v>20</v>
      </c>
      <c r="B23" s="2" t="s">
        <v>17</v>
      </c>
      <c r="C23" s="3">
        <v>16</v>
      </c>
      <c r="D23" s="3"/>
      <c r="E23" s="3"/>
      <c r="F23" s="3"/>
      <c r="G23" s="3"/>
      <c r="H23" s="3"/>
      <c r="I23" s="3"/>
      <c r="J23" s="3"/>
      <c r="K23" s="3">
        <f>SUM(C23:J23)</f>
        <v>16</v>
      </c>
    </row>
    <row r="24" spans="1:11" ht="21" customHeight="1">
      <c r="A24">
        <v>21</v>
      </c>
      <c r="B24" s="2" t="s">
        <v>24</v>
      </c>
      <c r="C24" s="3"/>
      <c r="D24" s="3"/>
      <c r="E24" s="3">
        <v>4</v>
      </c>
      <c r="F24" s="3">
        <v>3</v>
      </c>
      <c r="G24" s="3"/>
      <c r="H24" s="3"/>
      <c r="I24" s="3"/>
      <c r="J24" s="3"/>
      <c r="K24" s="3">
        <f>SUM(C24:J24)</f>
        <v>7</v>
      </c>
    </row>
    <row r="25" spans="1:11" ht="21" customHeight="1">
      <c r="A25">
        <v>22</v>
      </c>
      <c r="B25" s="2" t="s">
        <v>21</v>
      </c>
      <c r="C25" s="3"/>
      <c r="D25" s="3">
        <v>5</v>
      </c>
      <c r="E25" s="3"/>
      <c r="F25" s="3"/>
      <c r="G25" s="3"/>
      <c r="H25" s="3"/>
      <c r="I25" s="3"/>
      <c r="J25" s="3"/>
      <c r="K25" s="3">
        <f>SUM(C25:J25)</f>
        <v>5</v>
      </c>
    </row>
  </sheetData>
  <sheetProtection/>
  <mergeCells count="1">
    <mergeCell ref="B1:K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user</cp:lastModifiedBy>
  <cp:lastPrinted>2015-04-05T17:49:17Z</cp:lastPrinted>
  <dcterms:created xsi:type="dcterms:W3CDTF">2009-03-01T17:46:24Z</dcterms:created>
  <dcterms:modified xsi:type="dcterms:W3CDTF">2015-04-05T17:49:28Z</dcterms:modified>
  <cp:category/>
  <cp:version/>
  <cp:contentType/>
  <cp:contentStatus/>
</cp:coreProperties>
</file>